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lw00\projects\70603 2021 TMSD On-Call\032 On Call Crash Analysis\2 - Other Requests\BIP_2024\"/>
    </mc:Choice>
  </mc:AlternateContent>
  <xr:revisionPtr revIDLastSave="0" documentId="8_{C991CC73-FB32-4456-8641-44BB4AE70473}" xr6:coauthVersionLast="47" xr6:coauthVersionMax="47" xr10:uidLastSave="{00000000-0000-0000-0000-000000000000}"/>
  <bookViews>
    <workbookView xWindow="28680" yWindow="-120" windowWidth="29040" windowHeight="15840" xr2:uid="{E3D8C95A-C00A-4D77-A960-BF25F07A0DE5}"/>
  </bookViews>
  <sheets>
    <sheet name="I 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36" i="1"/>
  <c r="K36" i="1"/>
  <c r="K26" i="1"/>
  <c r="M26" i="1" s="1"/>
  <c r="F7" i="1"/>
  <c r="F6" i="1"/>
  <c r="F5" i="1"/>
  <c r="F4" i="1"/>
  <c r="F3" i="1"/>
</calcChain>
</file>

<file path=xl/sharedStrings.xml><?xml version="1.0" encoding="utf-8"?>
<sst xmlns="http://schemas.openxmlformats.org/spreadsheetml/2006/main" count="27" uniqueCount="27">
  <si>
    <t>Crash
Type</t>
  </si>
  <si>
    <t>Crashes</t>
  </si>
  <si>
    <t>Crash
Rate</t>
  </si>
  <si>
    <t>Statewide
Crash
Rate</t>
  </si>
  <si>
    <t>Critical
Crash
Rate</t>
  </si>
  <si>
    <t>Total</t>
  </si>
  <si>
    <t>Fatal</t>
  </si>
  <si>
    <t>Non-Fatal Injury</t>
  </si>
  <si>
    <t>Night</t>
  </si>
  <si>
    <t>Wet</t>
  </si>
  <si>
    <t>Exposure</t>
  </si>
  <si>
    <t>Input</t>
  </si>
  <si>
    <t>Lane Departure Crashes</t>
  </si>
  <si>
    <t>Percent of total</t>
  </si>
  <si>
    <t>FIXED OBJECT</t>
  </si>
  <si>
    <t>HEAD On</t>
  </si>
  <si>
    <t>ROR-R</t>
  </si>
  <si>
    <t>ROR- L</t>
  </si>
  <si>
    <t>ROR S</t>
  </si>
  <si>
    <t>SSOD</t>
  </si>
  <si>
    <t>SSSD</t>
  </si>
  <si>
    <t>Frontal Impact Crashes</t>
  </si>
  <si>
    <t>Angle</t>
  </si>
  <si>
    <t>Left Turn</t>
  </si>
  <si>
    <t>Right turn</t>
  </si>
  <si>
    <t>Head On</t>
  </si>
  <si>
    <t>Rear End Crashes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</si>
</sst>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3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3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9" fontId="3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2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5886-EC80-4C20-A57A-A4BD2B7F0AA3}">
  <dimension ref="B2:O42"/>
  <sheetViews>
    <sheetView tabSelected="1" workbookViewId="0">
      <selection activeCell="G15" sqref="G15"/>
    </sheetView>
  </sheetViews>
  <sheetFormatPr defaultRowHeight="14.4" x14ac:dyDescent="0.3"/>
  <cols>
    <col min="2" max="2" width="15.44140625" bestFit="1" customWidth="1"/>
    <col min="3" max="3" width="10.44140625" style="11" customWidth="1"/>
    <col min="4" max="6" width="11" style="11" customWidth="1"/>
    <col min="8" max="8" width="15.44140625" bestFit="1" customWidth="1"/>
    <col min="9" max="9" width="10" customWidth="1"/>
    <col min="10" max="10" width="16.109375" bestFit="1" customWidth="1"/>
    <col min="11" max="11" width="11.109375" customWidth="1"/>
    <col min="13" max="13" width="10.44140625" style="11" customWidth="1"/>
    <col min="14" max="14" width="15.44140625" bestFit="1" customWidth="1"/>
    <col min="15" max="15" width="10" customWidth="1"/>
    <col min="16" max="16" width="10.33203125" customWidth="1"/>
    <col min="17" max="17" width="11.109375" customWidth="1"/>
    <col min="20" max="20" width="15.44140625" bestFit="1" customWidth="1"/>
    <col min="21" max="21" width="10" customWidth="1"/>
    <col min="22" max="22" width="10.33203125" customWidth="1"/>
    <col min="23" max="23" width="11.109375" customWidth="1"/>
  </cols>
  <sheetData>
    <row r="2" spans="2:6" ht="43.2" x14ac:dyDescent="0.3">
      <c r="B2" s="1" t="s">
        <v>0</v>
      </c>
      <c r="C2" s="2" t="s">
        <v>1</v>
      </c>
      <c r="D2" s="3" t="s">
        <v>2</v>
      </c>
      <c r="E2" s="3" t="s">
        <v>3</v>
      </c>
      <c r="F2" s="3" t="s">
        <v>4</v>
      </c>
    </row>
    <row r="3" spans="2:6" x14ac:dyDescent="0.3">
      <c r="B3" s="4" t="s">
        <v>5</v>
      </c>
      <c r="C3" s="5">
        <v>105</v>
      </c>
      <c r="D3" s="6">
        <v>80.540000000000006</v>
      </c>
      <c r="E3" s="7">
        <v>69.58</v>
      </c>
      <c r="F3" s="8">
        <f>E3+(1.645*(SQRT(E3/($C$9/100))))+(1/(2*($C$9/100)))</f>
        <v>81.980676056084491</v>
      </c>
    </row>
    <row r="4" spans="2:6" x14ac:dyDescent="0.3">
      <c r="B4" s="4" t="s">
        <v>6</v>
      </c>
      <c r="C4" s="5">
        <v>0</v>
      </c>
      <c r="D4" s="6">
        <v>0</v>
      </c>
      <c r="E4" s="7">
        <v>0.54</v>
      </c>
      <c r="F4" s="8">
        <f t="shared" ref="F4:F6" si="0">E4+(1.645*(SQRT(E4/($C$9/100))))+(1/(2*($C$9/100)))</f>
        <v>1.9821563259275514</v>
      </c>
    </row>
    <row r="5" spans="2:6" x14ac:dyDescent="0.3">
      <c r="B5" s="4" t="s">
        <v>7</v>
      </c>
      <c r="C5" s="5">
        <v>17</v>
      </c>
      <c r="D5" s="6">
        <v>13.04</v>
      </c>
      <c r="E5" s="7">
        <v>14.39</v>
      </c>
      <c r="F5" s="8">
        <f t="shared" si="0"/>
        <v>20.238502512601578</v>
      </c>
    </row>
    <row r="6" spans="2:6" x14ac:dyDescent="0.3">
      <c r="B6" s="4" t="s">
        <v>8</v>
      </c>
      <c r="C6" s="5">
        <v>25</v>
      </c>
      <c r="D6" s="6">
        <v>19.18</v>
      </c>
      <c r="E6" s="7">
        <v>22.85</v>
      </c>
      <c r="F6" s="8">
        <f t="shared" si="0"/>
        <v>30.120073119346905</v>
      </c>
    </row>
    <row r="7" spans="2:6" x14ac:dyDescent="0.3">
      <c r="B7" s="4" t="s">
        <v>9</v>
      </c>
      <c r="C7" s="5">
        <v>14</v>
      </c>
      <c r="D7" s="6">
        <v>10.74</v>
      </c>
      <c r="E7" s="7">
        <v>15.81</v>
      </c>
      <c r="F7" s="8">
        <f>E7+(1.645*(SQRT(E7/($C$9/100))))+(1/(2*($C$9/100)))</f>
        <v>21.921802240081686</v>
      </c>
    </row>
    <row r="9" spans="2:6" x14ac:dyDescent="0.3">
      <c r="B9" s="9" t="s">
        <v>10</v>
      </c>
      <c r="C9" s="10">
        <v>130.38</v>
      </c>
    </row>
    <row r="11" spans="2:6" x14ac:dyDescent="0.3">
      <c r="B11" s="12" t="s">
        <v>11</v>
      </c>
    </row>
    <row r="17" spans="9:15" ht="28.8" x14ac:dyDescent="0.3">
      <c r="J17" s="13" t="s">
        <v>12</v>
      </c>
      <c r="K17" s="13"/>
      <c r="M17" s="14" t="s">
        <v>13</v>
      </c>
    </row>
    <row r="19" spans="9:15" x14ac:dyDescent="0.3">
      <c r="J19" t="s">
        <v>14</v>
      </c>
      <c r="K19">
        <v>31</v>
      </c>
      <c r="M19" s="15"/>
    </row>
    <row r="20" spans="9:15" x14ac:dyDescent="0.3">
      <c r="J20" t="s">
        <v>15</v>
      </c>
      <c r="K20" s="16">
        <v>0</v>
      </c>
      <c r="M20" s="15"/>
    </row>
    <row r="21" spans="9:15" x14ac:dyDescent="0.3">
      <c r="J21" t="s">
        <v>16</v>
      </c>
      <c r="K21" s="16">
        <v>0</v>
      </c>
      <c r="L21" s="17"/>
      <c r="M21" s="15"/>
    </row>
    <row r="22" spans="9:15" x14ac:dyDescent="0.3">
      <c r="J22" t="s">
        <v>17</v>
      </c>
      <c r="K22">
        <v>1</v>
      </c>
      <c r="L22" s="17"/>
      <c r="M22" s="15"/>
    </row>
    <row r="23" spans="9:15" x14ac:dyDescent="0.3">
      <c r="J23" t="s">
        <v>18</v>
      </c>
      <c r="K23" s="16">
        <v>0</v>
      </c>
      <c r="M23" s="15"/>
    </row>
    <row r="24" spans="9:15" x14ac:dyDescent="0.3">
      <c r="J24" t="s">
        <v>19</v>
      </c>
      <c r="K24" s="16">
        <v>0</v>
      </c>
      <c r="M24" s="15"/>
    </row>
    <row r="25" spans="9:15" x14ac:dyDescent="0.3">
      <c r="J25" t="s">
        <v>20</v>
      </c>
      <c r="K25">
        <v>25</v>
      </c>
      <c r="M25" s="15"/>
    </row>
    <row r="26" spans="9:15" x14ac:dyDescent="0.3">
      <c r="K26">
        <f>SUM(K19:K25)</f>
        <v>57</v>
      </c>
      <c r="M26" s="18">
        <f>K26/105</f>
        <v>0.54285714285714282</v>
      </c>
    </row>
    <row r="30" spans="9:15" x14ac:dyDescent="0.3">
      <c r="I30" s="16"/>
      <c r="J30" s="19" t="s">
        <v>21</v>
      </c>
      <c r="K30" s="19"/>
      <c r="L30" s="16"/>
      <c r="M30" s="20"/>
      <c r="N30" s="16"/>
      <c r="O30" s="16"/>
    </row>
    <row r="31" spans="9:15" x14ac:dyDescent="0.3">
      <c r="I31" s="16"/>
      <c r="J31" s="16"/>
      <c r="K31" s="16"/>
      <c r="L31" s="16"/>
      <c r="M31" s="20"/>
      <c r="N31" s="16"/>
      <c r="O31" s="16"/>
    </row>
    <row r="32" spans="9:15" x14ac:dyDescent="0.3">
      <c r="I32" s="16"/>
      <c r="J32" s="16" t="s">
        <v>22</v>
      </c>
      <c r="K32" s="16">
        <v>24</v>
      </c>
      <c r="L32" s="16"/>
      <c r="M32" s="20"/>
      <c r="N32" s="16"/>
      <c r="O32" s="16"/>
    </row>
    <row r="33" spans="9:15" x14ac:dyDescent="0.3">
      <c r="I33" s="16"/>
      <c r="J33" s="16" t="s">
        <v>23</v>
      </c>
      <c r="K33" s="16">
        <v>52</v>
      </c>
      <c r="L33" s="16"/>
      <c r="M33" s="20"/>
      <c r="N33" s="16"/>
      <c r="O33" s="16"/>
    </row>
    <row r="34" spans="9:15" x14ac:dyDescent="0.3">
      <c r="I34" s="16"/>
      <c r="J34" s="16" t="s">
        <v>24</v>
      </c>
      <c r="K34" s="16">
        <v>22</v>
      </c>
      <c r="L34" s="16"/>
      <c r="M34" s="20"/>
      <c r="N34" s="16"/>
      <c r="O34" s="16"/>
    </row>
    <row r="35" spans="9:15" x14ac:dyDescent="0.3">
      <c r="I35" s="16"/>
      <c r="J35" s="16" t="s">
        <v>25</v>
      </c>
      <c r="K35" s="16">
        <v>0</v>
      </c>
      <c r="L35" s="16"/>
      <c r="M35" s="20"/>
      <c r="N35" s="16"/>
      <c r="O35" s="16"/>
    </row>
    <row r="36" spans="9:15" x14ac:dyDescent="0.3">
      <c r="I36" s="16"/>
      <c r="J36" s="16"/>
      <c r="K36" s="16">
        <f>SUM(K32:K35)</f>
        <v>98</v>
      </c>
      <c r="L36" s="16"/>
      <c r="M36" s="21">
        <f>K36/211</f>
        <v>0.46445497630331756</v>
      </c>
      <c r="N36" s="16"/>
      <c r="O36" s="16"/>
    </row>
    <row r="37" spans="9:15" x14ac:dyDescent="0.3">
      <c r="I37" s="16"/>
      <c r="J37" s="16"/>
      <c r="K37" s="16"/>
      <c r="L37" s="16"/>
      <c r="M37" s="20"/>
      <c r="N37" s="16"/>
      <c r="O37" s="16"/>
    </row>
    <row r="38" spans="9:15" x14ac:dyDescent="0.3">
      <c r="I38" s="16"/>
      <c r="J38" s="16"/>
      <c r="K38" s="16"/>
      <c r="L38" s="16"/>
      <c r="M38" s="20"/>
      <c r="N38" s="16"/>
      <c r="O38" s="16"/>
    </row>
    <row r="39" spans="9:15" x14ac:dyDescent="0.3">
      <c r="I39" s="16"/>
      <c r="J39" s="16" t="s">
        <v>26</v>
      </c>
      <c r="K39" s="16">
        <v>57</v>
      </c>
      <c r="L39" s="16"/>
      <c r="M39" s="21">
        <f>K39/211</f>
        <v>0.27014218009478674</v>
      </c>
      <c r="N39" s="16"/>
      <c r="O39" s="16"/>
    </row>
    <row r="40" spans="9:15" x14ac:dyDescent="0.3">
      <c r="I40" s="16"/>
      <c r="J40" s="16"/>
      <c r="K40" s="16"/>
      <c r="L40" s="16"/>
      <c r="M40" s="20"/>
      <c r="N40" s="16"/>
      <c r="O40" s="16"/>
    </row>
    <row r="41" spans="9:15" x14ac:dyDescent="0.3">
      <c r="I41" s="16"/>
      <c r="J41" s="16"/>
      <c r="K41" s="16"/>
      <c r="L41" s="16"/>
      <c r="M41" s="20"/>
      <c r="N41" s="16"/>
      <c r="O41" s="16"/>
    </row>
    <row r="42" spans="9:15" x14ac:dyDescent="0.3">
      <c r="I42" s="16"/>
      <c r="J42" s="16"/>
      <c r="K42" s="16"/>
      <c r="L42" s="16"/>
      <c r="M42" s="20"/>
      <c r="N42" s="16"/>
      <c r="O42" s="16"/>
    </row>
  </sheetData>
  <mergeCells count="3">
    <mergeCell ref="J17:K17"/>
    <mergeCell ref="L21:L22"/>
    <mergeCell ref="J30:K3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663C748B244F4BA24C87E71FD58059" ma:contentTypeVersion="5" ma:contentTypeDescription="Create a new document." ma:contentTypeScope="" ma:versionID="e51dd8aa371d58fc5e847f878e68448e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909dcce8-131a-4a33-a06b-ff8d19b79ca8" targetNamespace="http://schemas.microsoft.com/office/2006/metadata/properties" ma:root="true" ma:fieldsID="cc5975d0c478433315726734c10ec377" ns1:_="" ns2:_="" ns3:_="">
    <xsd:import namespace="http://schemas.microsoft.com/sharepoint/v3"/>
    <xsd:import namespace="16f00c2e-ac5c-418b-9f13-a0771dbd417d"/>
    <xsd:import namespace="909dcce8-131a-4a33-a06b-ff8d19b79c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dcce8-131a-4a33-a06b-ff8d19b79ca8" elementFormDefault="qualified">
    <xsd:import namespace="http://schemas.microsoft.com/office/2006/documentManagement/types"/>
    <xsd:import namespace="http://schemas.microsoft.com/office/infopath/2007/PartnerControls"/>
    <xsd:element name="Category" ma:index="9" nillable="true" ma:displayName="Category" ma:format="Dropdown" ma:internalName="Category" ma:readOnly="false">
      <xsd:simpleType>
        <xsd:restriction base="dms:Choice">
          <xsd:enumeration value="Application Information"/>
          <xsd:enumeration value="BCA"/>
          <xsd:enumeration value="Business"/>
          <xsd:enumeration value="Criterion 1"/>
          <xsd:enumeration value="Criterion 2"/>
          <xsd:enumeration value="Criterion 3"/>
          <xsd:enumeration value="Criterion 4"/>
          <xsd:enumeration value="Criterion 5"/>
          <xsd:enumeration value="Criterion 6"/>
          <xsd:enumeration value="Letters of Support"/>
          <xsd:enumeration value="Maps"/>
          <xsd:enumeration value="NC Government"/>
          <xsd:enumeration value="Organizations"/>
          <xsd:enumeration value="Project Readiness"/>
        </xsd:restriction>
      </xsd:simpleType>
    </xsd:element>
    <xsd:element name="SortOrder" ma:index="10" nillable="true" ma:displayName="SortOrder" ma:decimals="0" ma:internalName="SortOrder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09dcce8-131a-4a33-a06b-ff8d19b79ca8" xsi:nil="true"/>
    <URL xmlns="http://schemas.microsoft.com/sharepoint/v3">
      <Url xsi:nil="true"/>
      <Description xsi:nil="true"/>
    </URL>
    <Category xmlns="909dcce8-131a-4a33-a06b-ff8d19b79ca8">Criterion 2</Category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8F844B8-89C8-48D2-B3CB-94246869B7DE}"/>
</file>

<file path=customXml/itemProps2.xml><?xml version="1.0" encoding="utf-8"?>
<ds:datastoreItem xmlns:ds="http://schemas.openxmlformats.org/officeDocument/2006/customXml" ds:itemID="{4CE7C33C-AE26-4882-9EEF-EB71624FFED1}"/>
</file>

<file path=customXml/itemProps3.xml><?xml version="1.0" encoding="utf-8"?>
<ds:datastoreItem xmlns:ds="http://schemas.openxmlformats.org/officeDocument/2006/customXml" ds:itemID="{00FFB9A7-E45A-44BD-9E5A-FB204702D935}"/>
</file>

<file path=customXml/itemProps4.xml><?xml version="1.0" encoding="utf-8"?>
<ds:datastoreItem xmlns:ds="http://schemas.openxmlformats.org/officeDocument/2006/customXml" ds:itemID="{16E1B286-2CE6-4DD7-A1E8-33DE39E5C7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B-6044 Crash Rates</dc:title>
  <dc:creator>Memory Washaya</dc:creator>
  <cp:lastModifiedBy>Memory Washaya</cp:lastModifiedBy>
  <dcterms:created xsi:type="dcterms:W3CDTF">2024-02-13T18:29:42Z</dcterms:created>
  <dcterms:modified xsi:type="dcterms:W3CDTF">2024-02-13T18:30:03Z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0x01010034663C748B244F4BA24C87E71FD58059</vt:lpwstr>
  </property>
  <property fmtid="{D5CDD505-2E9C-101B-9397-08002B2CF9AE}" pid="3" name="Order">
    <vt:r8>10300</vt:r8>
  </property>
</Properties>
</file>